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44" i="1" l="1"/>
  <c r="I97" i="1" l="1"/>
  <c r="I80" i="1"/>
  <c r="H26" i="1" l="1"/>
  <c r="H60" i="1" l="1"/>
  <c r="G60" i="1" l="1"/>
  <c r="G56" i="1"/>
  <c r="G53" i="1" l="1"/>
  <c r="G50" i="1" l="1"/>
  <c r="H97" i="1"/>
  <c r="H98" i="1"/>
  <c r="H99" i="1"/>
  <c r="H93" i="1"/>
  <c r="H90" i="1"/>
  <c r="H77" i="1"/>
  <c r="H74" i="1"/>
  <c r="H71" i="1"/>
  <c r="H63" i="1" l="1"/>
  <c r="F60" i="1" l="1"/>
  <c r="I60" i="1"/>
  <c r="G23" i="1" l="1"/>
  <c r="E45" i="1" l="1"/>
  <c r="E44" i="1" s="1"/>
  <c r="G44" i="1"/>
  <c r="G32" i="1"/>
  <c r="G41" i="1"/>
  <c r="G29" i="1"/>
  <c r="G20" i="1"/>
  <c r="E88" i="1" l="1"/>
  <c r="H59" i="1" l="1"/>
  <c r="I59" i="1"/>
  <c r="E27" i="1"/>
  <c r="E26" i="1" s="1"/>
  <c r="F26" i="1"/>
  <c r="H35" i="1"/>
  <c r="I35" i="1"/>
  <c r="G35" i="1" l="1"/>
  <c r="G14" i="1"/>
  <c r="G8" i="1"/>
  <c r="F101" i="1" l="1"/>
  <c r="E42" i="1" l="1"/>
  <c r="E41" i="1" s="1"/>
  <c r="F41" i="1"/>
  <c r="F47" i="1" l="1"/>
  <c r="E39" i="1"/>
  <c r="E38" i="1" s="1"/>
  <c r="G38" i="1"/>
  <c r="G59" i="1" l="1"/>
  <c r="F102" i="1" l="1"/>
  <c r="F100" i="1" s="1"/>
  <c r="I101" i="1"/>
  <c r="H102" i="1"/>
  <c r="I98" i="1"/>
  <c r="H103" i="1"/>
  <c r="I99" i="1"/>
  <c r="I103" i="1" s="1"/>
  <c r="G99" i="1"/>
  <c r="G103" i="1" s="1"/>
  <c r="G98" i="1"/>
  <c r="G102" i="1" s="1"/>
  <c r="G101" i="1"/>
  <c r="H86" i="1"/>
  <c r="I86" i="1"/>
  <c r="G86" i="1"/>
  <c r="E89" i="1"/>
  <c r="F67" i="1"/>
  <c r="E69" i="1"/>
  <c r="E67" i="1" s="1"/>
  <c r="F59" i="1"/>
  <c r="E48" i="1"/>
  <c r="E47" i="1" s="1"/>
  <c r="F35" i="1"/>
  <c r="E36" i="1"/>
  <c r="E35" i="1" s="1"/>
  <c r="F32" i="1"/>
  <c r="E33" i="1"/>
  <c r="E32" i="1" s="1"/>
  <c r="F29" i="1"/>
  <c r="E30" i="1"/>
  <c r="E29" i="1" s="1"/>
  <c r="F23" i="1"/>
  <c r="E24" i="1"/>
  <c r="E23" i="1" s="1"/>
  <c r="F20" i="1"/>
  <c r="E21" i="1"/>
  <c r="E20" i="1" s="1"/>
  <c r="F17" i="1"/>
  <c r="E18" i="1"/>
  <c r="E17" i="1" s="1"/>
  <c r="F14" i="1"/>
  <c r="E15" i="1"/>
  <c r="E14" i="1" s="1"/>
  <c r="F11" i="1"/>
  <c r="E12" i="1"/>
  <c r="F8" i="1"/>
  <c r="E9" i="1"/>
  <c r="E8" i="1" s="1"/>
  <c r="E65" i="1"/>
  <c r="E64" i="1"/>
  <c r="F63" i="1"/>
  <c r="G63" i="1"/>
  <c r="E11" i="1" l="1"/>
  <c r="E60" i="1"/>
  <c r="E59" i="1" s="1"/>
  <c r="G100" i="1"/>
  <c r="E63" i="1"/>
  <c r="I96" i="1"/>
  <c r="E103" i="1"/>
  <c r="G96" i="1"/>
  <c r="H96" i="1"/>
  <c r="E99" i="1"/>
  <c r="E98" i="1"/>
  <c r="I102" i="1"/>
  <c r="E102" i="1" s="1"/>
  <c r="H101" i="1"/>
  <c r="H100" i="1" s="1"/>
  <c r="E86" i="1"/>
  <c r="E96" i="1" l="1"/>
  <c r="E101" i="1"/>
  <c r="I100" i="1"/>
  <c r="E100" i="1" s="1"/>
</calcChain>
</file>

<file path=xl/sharedStrings.xml><?xml version="1.0" encoding="utf-8"?>
<sst xmlns="http://schemas.openxmlformats.org/spreadsheetml/2006/main" count="191" uniqueCount="79">
  <si>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</si>
  <si>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</si>
  <si>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</si>
  <si>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</si>
  <si>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</si>
  <si>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</si>
  <si>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</si>
  <si>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</si>
  <si>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</si>
  <si>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</si>
  <si>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</si>
  <si>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</si>
  <si>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</si>
  <si>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</si>
  <si>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</si>
  <si>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</si>
  <si>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</si>
  <si>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</si>
  <si>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</si>
  <si>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</si>
  <si>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</si>
  <si>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</si>
  <si>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</si>
  <si>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</si>
  <si>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</si>
  <si>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</si>
  <si>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</si>
  <si>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</si>
  <si>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</si>
  <si>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</si>
  <si>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</si>
  <si>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</si>
  <si>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</si>
  <si>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</si>
  <si>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</si>
  <si>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</si>
  <si>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</si>
  <si>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</si>
  <si>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</si>
  <si>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</si>
  <si>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</si>
  <si>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</si>
  <si>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</si>
  <si>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</si>
  <si>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</si>
  <si>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</si>
  <si>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</si>
  <si>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</si>
  <si>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</si>
  <si>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</si>
  <si>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</si>
  <si>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</si>
  <si>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</si>
  <si>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Замена водонапорных башен на территории ПМО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</si>
  <si>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</si>
  <si>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</si>
  <si>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ВСЕГО ПОДПРОГРАММА:</t>
  </si>
  <si>
    <t>ИТОГО программа</t>
  </si>
  <si>
    <t xml:space="preserve">Содержание, чистка и ремонт колодцев </t>
  </si>
  <si>
    <t>Капитальный ремонт системы централизованного водоснабжения с. Нестеровка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</si>
  <si>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</si>
  <si>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</si>
  <si>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>Устройство септика, прокладка водопровода для здании амбулатории в с. Барано-Оренбургское</t>
  </si>
  <si>
    <t>Оформление лицензий на право пользования участками недр местного значения</t>
  </si>
  <si>
    <t>1.10</t>
  </si>
  <si>
    <t>мку "ХОЗУ Администрации Пограничного МО"</t>
  </si>
  <si>
    <t xml:space="preserve">Капитальный ремонт системы централизованного холодного водоснабжения в пгт. Пограничный </t>
  </si>
  <si>
    <t>1.15</t>
  </si>
  <si>
    <t>Закупка вакуумного автомобиля для нужд коммунального хозяйства</t>
  </si>
  <si>
    <t>1.16</t>
  </si>
  <si>
    <t>Капитальный ремонт системы централизованного холодного водоснабжения в пгт. Пограничный                                                               (ул. Уссурийская, ул. Буденного,                                ул. Советская)</t>
  </si>
  <si>
    <t>1.17</t>
  </si>
  <si>
    <t>Приобретение гранодиорита, цеолита</t>
  </si>
  <si>
    <t>Обслуживание "Станции обезжелезивания", экспертное сопровождение проекта "Реконструкция станции обезжелезивания"</t>
  </si>
  <si>
    <t>4.8</t>
  </si>
  <si>
    <t>Капитальный ремонт системы централизованного холодного водоснабжения в пгт. Пограничный                                                               (ул. Кирова, ул. Советская,                                ул. Гагарина)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</si>
  <si>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                      "О внесении изменнеий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утвержденной постановлением администрации Пограничного муниципального района                                                       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№340, от 18.01.2021 №23, от 19.03.2021 №254,                                                                                        от 21.05.2021 №477, от 25.05.2021 №492, от 23.06.2021 №602, от 13.08.2021 №808, от 13.09.2021 №897, от 21.09.2021 № 395)»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</si>
  <si>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                                                                                                                                                  Пограничного муниципального округа на 2020-2023 годы", утвержденной  постановлением администрации Пограничного муниципального района                     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№340, от 18.01.2021 №23, от 19.03.2021 №254,                                                                                                           от 21.05.2021 №477, от 25.05.2021 №492, от 23.06.2021 №602, от 13.08.2021 №808, от 13.09.2021 №897, от 21.09.2021 № 395)» </t>
  </si>
  <si>
    <r>
      <t>от   14.10.2021       №</t>
    </r>
    <r>
      <rPr>
        <u/>
        <sz val="12"/>
        <color theme="1"/>
        <rFont val="Times New Roman"/>
        <family val="1"/>
        <charset val="204"/>
      </rPr>
      <t xml:space="preserve">  1006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</si>
</sst>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5"/>
  <sheetViews>
    <sheetView tabSelected="1" workbookViewId="0">
      <selection activeCell="I2" sqref="I2:J2"/>
    </sheetView>
  </sheetViews>
  <sheetFormatPr defaultRowHeight="15" x14ac:dyDescent="0.25"/>
  <cols>
    <col min="2" max="2" width="39" customWidth="1"/>
    <col min="3" max="3" width="15.7109375" customWidth="1"/>
    <col min="4" max="4" width="17.28515625" customWidth="1"/>
    <col min="5" max="5" width="15" customWidth="1"/>
    <col min="6" max="6" width="13.28515625" customWidth="1"/>
    <col min="7" max="7" width="14" customWidth="1"/>
    <col min="8" max="8" width="13.5703125" customWidth="1"/>
    <col min="9" max="9" width="14.425781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121.5" customHeight="1" x14ac:dyDescent="0.25">
      <c r="A1" s="18"/>
      <c r="B1" s="37" t="s">
        <v>76</v>
      </c>
      <c r="C1" s="38"/>
      <c r="D1" s="38"/>
      <c r="E1" s="38"/>
      <c r="F1" s="38"/>
      <c r="G1" s="38"/>
      <c r="H1" s="38"/>
      <c r="I1" s="38"/>
      <c r="J1" s="38"/>
      <c r="K1" s="18"/>
    </row>
    <row r="2" spans="1:26" ht="24.75" customHeight="1" x14ac:dyDescent="0.25">
      <c r="A2" s="18"/>
      <c r="B2" s="19"/>
      <c r="C2" s="20"/>
      <c r="D2" s="20"/>
      <c r="E2" s="20"/>
      <c r="F2" s="20"/>
      <c r="G2" s="20"/>
      <c r="H2" s="20"/>
      <c r="I2" s="39" t="s">
        <v>78</v>
      </c>
      <c r="J2" s="39"/>
      <c r="K2" s="18"/>
    </row>
    <row r="3" spans="1:26" ht="105.75" customHeight="1" x14ac:dyDescent="0.25">
      <c r="A3" s="18"/>
      <c r="B3" s="40" t="s">
        <v>77</v>
      </c>
      <c r="C3" s="41"/>
      <c r="D3" s="41"/>
      <c r="E3" s="41"/>
      <c r="F3" s="41"/>
      <c r="G3" s="41"/>
      <c r="H3" s="41"/>
      <c r="I3" s="41"/>
      <c r="J3" s="41"/>
      <c r="K3" s="18"/>
    </row>
    <row r="4" spans="1:26" ht="49.5" customHeight="1" x14ac:dyDescent="0.25">
      <c r="A4" s="75" t="s">
        <v>60</v>
      </c>
      <c r="B4" s="75"/>
      <c r="C4" s="75"/>
      <c r="D4" s="75"/>
      <c r="E4" s="75"/>
      <c r="F4" s="75"/>
      <c r="G4" s="75"/>
      <c r="H4" s="75"/>
      <c r="I4" s="75"/>
      <c r="J4" s="75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7.25" customHeight="1" x14ac:dyDescent="0.25">
      <c r="A5" s="36" t="s">
        <v>0</v>
      </c>
      <c r="B5" s="36" t="s">
        <v>1</v>
      </c>
      <c r="C5" s="73" t="s">
        <v>2</v>
      </c>
      <c r="D5" s="73" t="s">
        <v>3</v>
      </c>
      <c r="E5" s="73" t="s">
        <v>4</v>
      </c>
      <c r="F5" s="36" t="s">
        <v>5</v>
      </c>
      <c r="G5" s="36"/>
      <c r="H5" s="36"/>
      <c r="I5" s="36"/>
      <c r="J5" s="73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21" customHeight="1" x14ac:dyDescent="0.25">
      <c r="A6" s="78"/>
      <c r="B6" s="78"/>
      <c r="C6" s="74"/>
      <c r="D6" s="74"/>
      <c r="E6" s="74"/>
      <c r="F6" s="3">
        <v>2020</v>
      </c>
      <c r="G6" s="3">
        <v>2021</v>
      </c>
      <c r="H6" s="3">
        <v>2022</v>
      </c>
      <c r="I6" s="3">
        <v>2023</v>
      </c>
      <c r="J6" s="7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30.75" customHeight="1" x14ac:dyDescent="0.25">
      <c r="A7" s="76" t="s">
        <v>7</v>
      </c>
      <c r="B7" s="76"/>
      <c r="C7" s="76"/>
      <c r="D7" s="76"/>
      <c r="E7" s="76"/>
      <c r="F7" s="76"/>
      <c r="G7" s="76"/>
      <c r="H7" s="76"/>
      <c r="I7" s="76"/>
      <c r="J7" s="7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6.5" customHeight="1" x14ac:dyDescent="0.25">
      <c r="A8" s="65" t="s">
        <v>9</v>
      </c>
      <c r="B8" s="77" t="s">
        <v>8</v>
      </c>
      <c r="C8" s="78"/>
      <c r="D8" s="4" t="s">
        <v>10</v>
      </c>
      <c r="E8" s="7">
        <f>SUM(E9:E10)</f>
        <v>554.16059999999993</v>
      </c>
      <c r="F8" s="5">
        <f>SUM(F9:F10)</f>
        <v>264.89999999999998</v>
      </c>
      <c r="G8" s="7">
        <f>SUM(G9:G10)</f>
        <v>289.26060000000001</v>
      </c>
      <c r="H8" s="5"/>
      <c r="I8" s="5"/>
      <c r="J8" s="34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6.5" customHeight="1" x14ac:dyDescent="0.25">
      <c r="A9" s="65"/>
      <c r="B9" s="77"/>
      <c r="C9" s="78"/>
      <c r="D9" s="4" t="s">
        <v>11</v>
      </c>
      <c r="E9" s="7">
        <f>SUM(F9:I9)</f>
        <v>554.16059999999993</v>
      </c>
      <c r="F9" s="5">
        <v>264.89999999999998</v>
      </c>
      <c r="G9" s="7">
        <v>289.26060000000001</v>
      </c>
      <c r="H9" s="5"/>
      <c r="I9" s="3"/>
      <c r="J9" s="3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6.5" customHeight="1" x14ac:dyDescent="0.25">
      <c r="A10" s="65"/>
      <c r="B10" s="77"/>
      <c r="C10" s="78"/>
      <c r="D10" s="4" t="s">
        <v>12</v>
      </c>
      <c r="E10" s="3"/>
      <c r="F10" s="3"/>
      <c r="G10" s="3"/>
      <c r="H10" s="3"/>
      <c r="I10" s="3"/>
      <c r="J10" s="3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6.5" customHeight="1" x14ac:dyDescent="0.25">
      <c r="A11" s="65" t="s">
        <v>14</v>
      </c>
      <c r="B11" s="45" t="s">
        <v>58</v>
      </c>
      <c r="C11" s="34"/>
      <c r="D11" s="4" t="s">
        <v>10</v>
      </c>
      <c r="E11" s="5">
        <f>SUM(E12:E13)</f>
        <v>2189.3598999999999</v>
      </c>
      <c r="F11" s="5">
        <f>SUM(F12:F13)</f>
        <v>1689.3598999999999</v>
      </c>
      <c r="G11" s="5">
        <f>SUM(G12:G13)</f>
        <v>500</v>
      </c>
      <c r="H11" s="5"/>
      <c r="I11" s="3"/>
      <c r="J11" s="34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6.5" customHeight="1" x14ac:dyDescent="0.25">
      <c r="A12" s="65"/>
      <c r="B12" s="46"/>
      <c r="C12" s="35"/>
      <c r="D12" s="4" t="s">
        <v>11</v>
      </c>
      <c r="E12" s="5">
        <f>SUM(F12:I12)</f>
        <v>2189.3598999999999</v>
      </c>
      <c r="F12" s="5">
        <v>1689.3598999999999</v>
      </c>
      <c r="G12" s="5">
        <v>500</v>
      </c>
      <c r="H12" s="5"/>
      <c r="I12" s="3"/>
      <c r="J12" s="3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16.5" customHeight="1" x14ac:dyDescent="0.25">
      <c r="A13" s="65"/>
      <c r="B13" s="47"/>
      <c r="C13" s="36"/>
      <c r="D13" s="4" t="s">
        <v>12</v>
      </c>
      <c r="E13" s="5"/>
      <c r="F13" s="5"/>
      <c r="G13" s="3"/>
      <c r="H13" s="3"/>
      <c r="I13" s="3"/>
      <c r="J13" s="3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21.75" customHeight="1" x14ac:dyDescent="0.25">
      <c r="A14" s="65" t="s">
        <v>15</v>
      </c>
      <c r="B14" s="50" t="s">
        <v>19</v>
      </c>
      <c r="C14" s="34"/>
      <c r="D14" s="4" t="s">
        <v>10</v>
      </c>
      <c r="E14" s="7">
        <f>SUM(E15:E16)</f>
        <v>861.63940000000002</v>
      </c>
      <c r="F14" s="5">
        <f>SUM(F15:F16)</f>
        <v>588</v>
      </c>
      <c r="G14" s="7">
        <f>SUM(G15:G16)</f>
        <v>273.63940000000002</v>
      </c>
      <c r="H14" s="5"/>
      <c r="I14" s="3"/>
      <c r="J14" s="34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21.75" customHeight="1" x14ac:dyDescent="0.25">
      <c r="A15" s="65"/>
      <c r="B15" s="51"/>
      <c r="C15" s="35"/>
      <c r="D15" s="4" t="s">
        <v>11</v>
      </c>
      <c r="E15" s="7">
        <f>SUM(F15:I15)</f>
        <v>861.63940000000002</v>
      </c>
      <c r="F15" s="5">
        <v>588</v>
      </c>
      <c r="G15" s="7">
        <v>273.63940000000002</v>
      </c>
      <c r="H15" s="5"/>
      <c r="I15" s="3"/>
      <c r="J15" s="3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21.75" customHeight="1" x14ac:dyDescent="0.25">
      <c r="A16" s="65"/>
      <c r="B16" s="52"/>
      <c r="C16" s="36"/>
      <c r="D16" s="4" t="s">
        <v>12</v>
      </c>
      <c r="E16" s="5"/>
      <c r="F16" s="5"/>
      <c r="G16" s="3"/>
      <c r="H16" s="3"/>
      <c r="I16" s="3"/>
      <c r="J16" s="3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16.5" customHeight="1" x14ac:dyDescent="0.25">
      <c r="A17" s="65" t="s">
        <v>16</v>
      </c>
      <c r="B17" s="50" t="s">
        <v>22</v>
      </c>
      <c r="C17" s="34"/>
      <c r="D17" s="4" t="s">
        <v>10</v>
      </c>
      <c r="E17" s="6">
        <f>SUM(E18:E19)</f>
        <v>999.56416000000002</v>
      </c>
      <c r="F17" s="6">
        <f>SUM(F18:F19)</f>
        <v>999.56416000000002</v>
      </c>
      <c r="G17" s="6"/>
      <c r="H17" s="5"/>
      <c r="I17" s="3"/>
      <c r="J17" s="34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16.5" customHeight="1" x14ac:dyDescent="0.25">
      <c r="A18" s="65"/>
      <c r="B18" s="51"/>
      <c r="C18" s="35"/>
      <c r="D18" s="4" t="s">
        <v>11</v>
      </c>
      <c r="E18" s="6">
        <f>SUM(F18:I18)</f>
        <v>999.56416000000002</v>
      </c>
      <c r="F18" s="6">
        <v>999.56416000000002</v>
      </c>
      <c r="G18" s="3"/>
      <c r="H18" s="5"/>
      <c r="I18" s="3"/>
      <c r="J18" s="3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16.5" customHeight="1" x14ac:dyDescent="0.25">
      <c r="A19" s="65"/>
      <c r="B19" s="52"/>
      <c r="C19" s="36"/>
      <c r="D19" s="4" t="s">
        <v>12</v>
      </c>
      <c r="E19" s="5"/>
      <c r="F19" s="5"/>
      <c r="G19" s="3"/>
      <c r="H19" s="3"/>
      <c r="I19" s="3"/>
      <c r="J19" s="3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16.5" customHeight="1" x14ac:dyDescent="0.25">
      <c r="A20" s="65" t="s">
        <v>17</v>
      </c>
      <c r="B20" s="50" t="s">
        <v>24</v>
      </c>
      <c r="C20" s="34"/>
      <c r="D20" s="4" t="s">
        <v>10</v>
      </c>
      <c r="E20" s="6">
        <f>SUM(E21:E22)</f>
        <v>1787.4733700000002</v>
      </c>
      <c r="F20" s="6">
        <f>SUM(F21:F22)</f>
        <v>631.50237000000004</v>
      </c>
      <c r="G20" s="6">
        <f>SUM(G21:G22)</f>
        <v>1155.971</v>
      </c>
      <c r="H20" s="5"/>
      <c r="I20" s="3"/>
      <c r="J20" s="34" t="s"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16.5" customHeight="1" x14ac:dyDescent="0.25">
      <c r="A21" s="65"/>
      <c r="B21" s="51"/>
      <c r="C21" s="35"/>
      <c r="D21" s="4" t="s">
        <v>11</v>
      </c>
      <c r="E21" s="6">
        <f>SUM(F21:I21)</f>
        <v>1787.4733700000002</v>
      </c>
      <c r="F21" s="6">
        <v>631.50237000000004</v>
      </c>
      <c r="G21" s="6">
        <v>1155.971</v>
      </c>
      <c r="H21" s="5"/>
      <c r="I21" s="3"/>
      <c r="J21" s="3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16.5" customHeight="1" x14ac:dyDescent="0.25">
      <c r="A22" s="65"/>
      <c r="B22" s="52"/>
      <c r="C22" s="36"/>
      <c r="D22" s="4" t="s">
        <v>12</v>
      </c>
      <c r="E22" s="3"/>
      <c r="F22" s="3"/>
      <c r="G22" s="3"/>
      <c r="H22" s="3"/>
      <c r="I22" s="3"/>
      <c r="J22" s="3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 x14ac:dyDescent="0.25">
      <c r="A23" s="65" t="s">
        <v>18</v>
      </c>
      <c r="B23" s="67" t="s">
        <v>25</v>
      </c>
      <c r="C23" s="34"/>
      <c r="D23" s="4" t="s">
        <v>10</v>
      </c>
      <c r="E23" s="3">
        <f>SUM(E24:E25)</f>
        <v>1041.346</v>
      </c>
      <c r="F23" s="3">
        <f>SUM(F24:F25)</f>
        <v>441.55</v>
      </c>
      <c r="G23" s="6">
        <f>SUM(G24:G25)</f>
        <v>599.79600000000005</v>
      </c>
      <c r="H23" s="5"/>
      <c r="I23" s="3"/>
      <c r="J23" s="34" t="s">
        <v>13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 x14ac:dyDescent="0.25">
      <c r="A24" s="65"/>
      <c r="B24" s="68"/>
      <c r="C24" s="35"/>
      <c r="D24" s="4" t="s">
        <v>11</v>
      </c>
      <c r="E24" s="3">
        <f>SUM(F24:I24)</f>
        <v>1041.346</v>
      </c>
      <c r="F24" s="5">
        <v>441.55</v>
      </c>
      <c r="G24" s="6">
        <v>599.79600000000005</v>
      </c>
      <c r="H24" s="5"/>
      <c r="I24" s="3"/>
      <c r="J24" s="3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58.5" customHeight="1" x14ac:dyDescent="0.25">
      <c r="A25" s="65"/>
      <c r="B25" s="69"/>
      <c r="C25" s="36"/>
      <c r="D25" s="4" t="s">
        <v>12</v>
      </c>
      <c r="E25" s="3"/>
      <c r="F25" s="3"/>
      <c r="G25" s="3"/>
      <c r="H25" s="3"/>
      <c r="I25" s="3"/>
      <c r="J25" s="3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 x14ac:dyDescent="0.25">
      <c r="A26" s="65" t="s">
        <v>20</v>
      </c>
      <c r="B26" s="50" t="s">
        <v>27</v>
      </c>
      <c r="C26" s="34"/>
      <c r="D26" s="4" t="s">
        <v>10</v>
      </c>
      <c r="E26" s="6">
        <f>SUM(E27:E28)</f>
        <v>3577.7284500000001</v>
      </c>
      <c r="F26" s="6">
        <f>SUM(F27:F28)</f>
        <v>1077.7284500000001</v>
      </c>
      <c r="G26" s="6"/>
      <c r="H26" s="5">
        <f t="shared" ref="H26" si="0">SUM(H27:H28)</f>
        <v>2500</v>
      </c>
      <c r="I26" s="3"/>
      <c r="J26" s="34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 x14ac:dyDescent="0.25">
      <c r="A27" s="65"/>
      <c r="B27" s="51"/>
      <c r="C27" s="35"/>
      <c r="D27" s="4" t="s">
        <v>11</v>
      </c>
      <c r="E27" s="6">
        <f>SUM(F27:I27)</f>
        <v>3577.7284500000001</v>
      </c>
      <c r="F27" s="6">
        <v>1077.7284500000001</v>
      </c>
      <c r="G27" s="5"/>
      <c r="H27" s="5">
        <v>2500</v>
      </c>
      <c r="I27" s="3"/>
      <c r="J27" s="3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5.75" x14ac:dyDescent="0.25">
      <c r="A28" s="65"/>
      <c r="B28" s="52"/>
      <c r="C28" s="36"/>
      <c r="D28" s="4" t="s">
        <v>12</v>
      </c>
      <c r="E28" s="5"/>
      <c r="F28" s="5"/>
      <c r="G28" s="3"/>
      <c r="H28" s="3"/>
      <c r="I28" s="3"/>
      <c r="J28" s="3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 x14ac:dyDescent="0.25">
      <c r="A29" s="65" t="s">
        <v>21</v>
      </c>
      <c r="B29" s="67" t="s">
        <v>29</v>
      </c>
      <c r="C29" s="34"/>
      <c r="D29" s="4" t="s">
        <v>10</v>
      </c>
      <c r="E29" s="6">
        <f>SUM(E30:E31)</f>
        <v>1658.87041</v>
      </c>
      <c r="F29" s="6">
        <f>SUM(F30:F31)</f>
        <v>850.58941000000004</v>
      </c>
      <c r="G29" s="6">
        <f>SUM(G30:G31)</f>
        <v>808.28099999999995</v>
      </c>
      <c r="H29" s="5"/>
      <c r="I29" s="3"/>
      <c r="J29" s="34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 x14ac:dyDescent="0.25">
      <c r="A30" s="65"/>
      <c r="B30" s="68"/>
      <c r="C30" s="35"/>
      <c r="D30" s="4" t="s">
        <v>11</v>
      </c>
      <c r="E30" s="6">
        <f>SUM(F30:I30)</f>
        <v>1658.87041</v>
      </c>
      <c r="F30" s="6">
        <v>850.58941000000004</v>
      </c>
      <c r="G30" s="6">
        <v>808.28099999999995</v>
      </c>
      <c r="H30" s="5"/>
      <c r="I30" s="3"/>
      <c r="J30" s="3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72.75" customHeight="1" x14ac:dyDescent="0.25">
      <c r="A31" s="65"/>
      <c r="B31" s="69"/>
      <c r="C31" s="36"/>
      <c r="D31" s="4" t="s">
        <v>12</v>
      </c>
      <c r="E31" s="5"/>
      <c r="F31" s="5"/>
      <c r="G31" s="3"/>
      <c r="H31" s="3"/>
      <c r="I31" s="3"/>
      <c r="J31" s="36"/>
      <c r="K31" s="2"/>
      <c r="L31" s="24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" customHeight="1" x14ac:dyDescent="0.25">
      <c r="A32" s="65" t="s">
        <v>23</v>
      </c>
      <c r="B32" s="50" t="s">
        <v>32</v>
      </c>
      <c r="C32" s="34"/>
      <c r="D32" s="4" t="s">
        <v>10</v>
      </c>
      <c r="E32" s="6">
        <f>SUM(E33:E34)</f>
        <v>599.78200000000004</v>
      </c>
      <c r="F32" s="6">
        <f>SUM(F33:F34)</f>
        <v>249.78200000000001</v>
      </c>
      <c r="G32" s="5">
        <f>SUM(G33:G34)</f>
        <v>350</v>
      </c>
      <c r="H32" s="5"/>
      <c r="I32" s="3"/>
      <c r="J32" s="34" t="s">
        <v>13</v>
      </c>
      <c r="K32" s="2"/>
      <c r="L32" s="24"/>
      <c r="M32" s="24"/>
      <c r="N32" s="24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" customHeight="1" x14ac:dyDescent="0.25">
      <c r="A33" s="65"/>
      <c r="B33" s="51"/>
      <c r="C33" s="35"/>
      <c r="D33" s="4" t="s">
        <v>11</v>
      </c>
      <c r="E33" s="6">
        <f>SUM(F33:I33)</f>
        <v>599.78200000000004</v>
      </c>
      <c r="F33" s="6">
        <v>249.78200000000001</v>
      </c>
      <c r="G33" s="5">
        <v>350</v>
      </c>
      <c r="H33" s="5"/>
      <c r="I33" s="3"/>
      <c r="J33" s="3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5" customHeight="1" x14ac:dyDescent="0.25">
      <c r="A34" s="65"/>
      <c r="B34" s="52"/>
      <c r="C34" s="36"/>
      <c r="D34" s="4" t="s">
        <v>12</v>
      </c>
      <c r="E34" s="5"/>
      <c r="F34" s="5"/>
      <c r="G34" s="3"/>
      <c r="H34" s="3"/>
      <c r="I34" s="3"/>
      <c r="J34" s="36"/>
      <c r="K34" s="2"/>
      <c r="L34" s="2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" customHeight="1" x14ac:dyDescent="0.25">
      <c r="A35" s="65" t="s">
        <v>64</v>
      </c>
      <c r="B35" s="45" t="s">
        <v>33</v>
      </c>
      <c r="C35" s="34"/>
      <c r="D35" s="4" t="s">
        <v>10</v>
      </c>
      <c r="E35" s="5">
        <f>SUM(E36:E37)</f>
        <v>1687.0847100000001</v>
      </c>
      <c r="F35" s="5">
        <f>SUM(F36:F37)</f>
        <v>577.08470999999997</v>
      </c>
      <c r="G35" s="5">
        <f>SUM(G36:G37)</f>
        <v>370</v>
      </c>
      <c r="H35" s="5">
        <f>SUM(H36:H37)</f>
        <v>370</v>
      </c>
      <c r="I35" s="5">
        <f>SUM(I36:I37)</f>
        <v>370</v>
      </c>
      <c r="J35" s="62" t="s">
        <v>65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" customHeight="1" x14ac:dyDescent="0.25">
      <c r="A36" s="65"/>
      <c r="B36" s="46"/>
      <c r="C36" s="35"/>
      <c r="D36" s="4" t="s">
        <v>11</v>
      </c>
      <c r="E36" s="5">
        <f>SUM(F36:I36)</f>
        <v>1687.0847100000001</v>
      </c>
      <c r="F36" s="5">
        <v>577.08470999999997</v>
      </c>
      <c r="G36" s="5">
        <v>370</v>
      </c>
      <c r="H36" s="5">
        <v>370</v>
      </c>
      <c r="I36" s="5">
        <v>370</v>
      </c>
      <c r="J36" s="6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" customHeight="1" x14ac:dyDescent="0.25">
      <c r="A37" s="65"/>
      <c r="B37" s="47"/>
      <c r="C37" s="36"/>
      <c r="D37" s="4" t="s">
        <v>12</v>
      </c>
      <c r="E37" s="5"/>
      <c r="F37" s="5"/>
      <c r="G37" s="3"/>
      <c r="H37" s="3"/>
      <c r="I37" s="3"/>
      <c r="J37" s="6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" customHeight="1" x14ac:dyDescent="0.25">
      <c r="A38" s="65" t="s">
        <v>26</v>
      </c>
      <c r="B38" s="50" t="s">
        <v>59</v>
      </c>
      <c r="C38" s="34"/>
      <c r="D38" s="4" t="s">
        <v>10</v>
      </c>
      <c r="E38" s="6">
        <f>SUM(E39:E40)</f>
        <v>3967.57</v>
      </c>
      <c r="F38" s="6"/>
      <c r="G38" s="5">
        <f>SUM(G39:G40)</f>
        <v>3967.57</v>
      </c>
      <c r="H38" s="21"/>
      <c r="I38" s="21"/>
      <c r="J38" s="34" t="s">
        <v>13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" customHeight="1" x14ac:dyDescent="0.25">
      <c r="A39" s="65"/>
      <c r="B39" s="51"/>
      <c r="C39" s="35"/>
      <c r="D39" s="4" t="s">
        <v>11</v>
      </c>
      <c r="E39" s="6">
        <f>SUM(F39:I39)</f>
        <v>3967.57</v>
      </c>
      <c r="F39" s="6"/>
      <c r="G39" s="5">
        <v>3967.57</v>
      </c>
      <c r="H39" s="21"/>
      <c r="I39" s="21"/>
      <c r="J39" s="35"/>
      <c r="K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15" customHeight="1" x14ac:dyDescent="0.25">
      <c r="A40" s="65"/>
      <c r="B40" s="52"/>
      <c r="C40" s="36"/>
      <c r="D40" s="4" t="s">
        <v>12</v>
      </c>
      <c r="E40" s="5"/>
      <c r="F40" s="5"/>
      <c r="G40" s="21"/>
      <c r="H40" s="21"/>
      <c r="I40" s="21"/>
      <c r="J40" s="3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15" customHeight="1" x14ac:dyDescent="0.25">
      <c r="A41" s="65" t="s">
        <v>28</v>
      </c>
      <c r="B41" s="50" t="s">
        <v>62</v>
      </c>
      <c r="C41" s="34"/>
      <c r="D41" s="4" t="s">
        <v>10</v>
      </c>
      <c r="E41" s="6">
        <f>SUM(E42:E43)</f>
        <v>243.19300000000001</v>
      </c>
      <c r="F41" s="6">
        <f>SUM(F42:F43)</f>
        <v>148.19300000000001</v>
      </c>
      <c r="G41" s="5">
        <f>SUM(G42:G43)</f>
        <v>95</v>
      </c>
      <c r="H41" s="22"/>
      <c r="I41" s="22"/>
      <c r="J41" s="34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5" customHeight="1" x14ac:dyDescent="0.25">
      <c r="A42" s="65"/>
      <c r="B42" s="51"/>
      <c r="C42" s="35"/>
      <c r="D42" s="4" t="s">
        <v>11</v>
      </c>
      <c r="E42" s="6">
        <f>SUM(F42:I42)</f>
        <v>243.19300000000001</v>
      </c>
      <c r="F42" s="6">
        <v>148.19300000000001</v>
      </c>
      <c r="G42" s="5">
        <v>95</v>
      </c>
      <c r="H42" s="22"/>
      <c r="I42" s="22"/>
      <c r="J42" s="3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5" customHeight="1" x14ac:dyDescent="0.25">
      <c r="A43" s="65"/>
      <c r="B43" s="52"/>
      <c r="C43" s="36"/>
      <c r="D43" s="4" t="s">
        <v>12</v>
      </c>
      <c r="E43" s="5"/>
      <c r="F43" s="5"/>
      <c r="G43" s="22"/>
      <c r="H43" s="22"/>
      <c r="I43" s="22"/>
      <c r="J43" s="3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" customHeight="1" x14ac:dyDescent="0.25">
      <c r="A44" s="65" t="s">
        <v>30</v>
      </c>
      <c r="B44" s="50" t="s">
        <v>63</v>
      </c>
      <c r="C44" s="34"/>
      <c r="D44" s="4" t="s">
        <v>10</v>
      </c>
      <c r="E44" s="7">
        <f>SUM(E45:E46)</f>
        <v>1392.3295000000001</v>
      </c>
      <c r="F44" s="6"/>
      <c r="G44" s="7">
        <f>SUM(G45:G46)</f>
        <v>1162.3295000000001</v>
      </c>
      <c r="H44" s="5">
        <f>SUM(H45:H46)</f>
        <v>230</v>
      </c>
      <c r="I44" s="25"/>
      <c r="J44" s="34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" customHeight="1" x14ac:dyDescent="0.25">
      <c r="A45" s="65"/>
      <c r="B45" s="51"/>
      <c r="C45" s="35"/>
      <c r="D45" s="4" t="s">
        <v>11</v>
      </c>
      <c r="E45" s="7">
        <f>SUM(F45:I45)</f>
        <v>1392.3295000000001</v>
      </c>
      <c r="F45" s="6"/>
      <c r="G45" s="7">
        <v>1162.3295000000001</v>
      </c>
      <c r="H45" s="5">
        <v>230</v>
      </c>
      <c r="I45" s="25"/>
      <c r="J45" s="3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" customHeight="1" x14ac:dyDescent="0.25">
      <c r="A46" s="65"/>
      <c r="B46" s="52"/>
      <c r="C46" s="36"/>
      <c r="D46" s="4" t="s">
        <v>12</v>
      </c>
      <c r="E46" s="5"/>
      <c r="F46" s="5"/>
      <c r="G46" s="25"/>
      <c r="H46" s="25"/>
      <c r="I46" s="25"/>
      <c r="J46" s="3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4.75" customHeight="1" x14ac:dyDescent="0.25">
      <c r="A47" s="65" t="s">
        <v>31</v>
      </c>
      <c r="B47" s="42" t="s">
        <v>61</v>
      </c>
      <c r="C47" s="34"/>
      <c r="D47" s="4" t="s">
        <v>10</v>
      </c>
      <c r="E47" s="5">
        <f>SUM(E48:E49)</f>
        <v>800</v>
      </c>
      <c r="F47" s="5">
        <f>SUM(F48:F49)</f>
        <v>400</v>
      </c>
      <c r="G47" s="5">
        <v>400</v>
      </c>
      <c r="H47" s="5"/>
      <c r="I47" s="3"/>
      <c r="J47" s="34" t="s">
        <v>13</v>
      </c>
      <c r="K47" s="2"/>
      <c r="L47" s="2"/>
      <c r="M47" s="23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4.75" customHeight="1" x14ac:dyDescent="0.25">
      <c r="A48" s="65"/>
      <c r="B48" s="43"/>
      <c r="C48" s="35"/>
      <c r="D48" s="4" t="s">
        <v>11</v>
      </c>
      <c r="E48" s="5">
        <f>SUM(F48:I48)</f>
        <v>800</v>
      </c>
      <c r="F48" s="5">
        <v>400</v>
      </c>
      <c r="G48" s="5">
        <v>400</v>
      </c>
      <c r="H48" s="5"/>
      <c r="I48" s="3"/>
      <c r="J48" s="35"/>
      <c r="K48" s="2"/>
      <c r="L48" s="23"/>
      <c r="M48" s="23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 x14ac:dyDescent="0.25">
      <c r="A49" s="65"/>
      <c r="B49" s="44"/>
      <c r="C49" s="36"/>
      <c r="D49" s="4" t="s">
        <v>12</v>
      </c>
      <c r="E49" s="5"/>
      <c r="F49" s="5"/>
      <c r="G49" s="3"/>
      <c r="H49" s="3"/>
      <c r="I49" s="3"/>
      <c r="J49" s="3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" customHeight="1" x14ac:dyDescent="0.25">
      <c r="A50" s="56" t="s">
        <v>67</v>
      </c>
      <c r="B50" s="50" t="s">
        <v>68</v>
      </c>
      <c r="C50" s="34"/>
      <c r="D50" s="4" t="s">
        <v>10</v>
      </c>
      <c r="E50" s="5"/>
      <c r="F50" s="5"/>
      <c r="G50" s="5">
        <f>SUM(G51:G52)</f>
        <v>2925.5</v>
      </c>
      <c r="H50" s="26"/>
      <c r="I50" s="26"/>
      <c r="J50" s="34" t="s">
        <v>13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" customHeight="1" x14ac:dyDescent="0.25">
      <c r="A51" s="57"/>
      <c r="B51" s="51"/>
      <c r="C51" s="35"/>
      <c r="D51" s="4" t="s">
        <v>11</v>
      </c>
      <c r="E51" s="5"/>
      <c r="F51" s="5"/>
      <c r="G51" s="5">
        <v>2925.5</v>
      </c>
      <c r="H51" s="26"/>
      <c r="I51" s="26"/>
      <c r="J51" s="3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" customHeight="1" x14ac:dyDescent="0.25">
      <c r="A52" s="58"/>
      <c r="B52" s="52"/>
      <c r="C52" s="36"/>
      <c r="D52" s="4" t="s">
        <v>12</v>
      </c>
      <c r="E52" s="5"/>
      <c r="F52" s="5"/>
      <c r="G52" s="26"/>
      <c r="H52" s="26"/>
      <c r="I52" s="26"/>
      <c r="J52" s="3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5" customHeight="1" x14ac:dyDescent="0.25">
      <c r="A53" s="56" t="s">
        <v>69</v>
      </c>
      <c r="B53" s="67" t="s">
        <v>73</v>
      </c>
      <c r="C53" s="34"/>
      <c r="D53" s="4" t="s">
        <v>10</v>
      </c>
      <c r="E53" s="5"/>
      <c r="F53" s="5"/>
      <c r="G53" s="27">
        <f>SUM(G54:G55)</f>
        <v>36.932499999999997</v>
      </c>
      <c r="H53" s="27"/>
      <c r="I53" s="27"/>
      <c r="J53" s="34" t="s">
        <v>13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" customHeight="1" x14ac:dyDescent="0.25">
      <c r="A54" s="57"/>
      <c r="B54" s="68"/>
      <c r="C54" s="35"/>
      <c r="D54" s="4" t="s">
        <v>11</v>
      </c>
      <c r="E54" s="5"/>
      <c r="F54" s="5"/>
      <c r="G54" s="27">
        <v>36.932499999999997</v>
      </c>
      <c r="H54" s="27"/>
      <c r="I54" s="27"/>
      <c r="J54" s="3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" customHeight="1" x14ac:dyDescent="0.25">
      <c r="A55" s="58"/>
      <c r="B55" s="69"/>
      <c r="C55" s="36"/>
      <c r="D55" s="4" t="s">
        <v>12</v>
      </c>
      <c r="E55" s="5"/>
      <c r="F55" s="5"/>
      <c r="G55" s="27"/>
      <c r="H55" s="27"/>
      <c r="I55" s="27"/>
      <c r="J55" s="3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" customHeight="1" x14ac:dyDescent="0.25">
      <c r="A56" s="56" t="s">
        <v>71</v>
      </c>
      <c r="B56" s="67" t="s">
        <v>72</v>
      </c>
      <c r="C56" s="34"/>
      <c r="D56" s="4" t="s">
        <v>10</v>
      </c>
      <c r="E56" s="5"/>
      <c r="F56" s="5"/>
      <c r="G56" s="5">
        <f>SUM(G57:G58)</f>
        <v>400</v>
      </c>
      <c r="H56" s="5"/>
      <c r="I56" s="29"/>
      <c r="J56" s="2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5" customHeight="1" x14ac:dyDescent="0.25">
      <c r="A57" s="57"/>
      <c r="B57" s="68"/>
      <c r="C57" s="35"/>
      <c r="D57" s="4" t="s">
        <v>11</v>
      </c>
      <c r="E57" s="5"/>
      <c r="F57" s="5"/>
      <c r="G57" s="5">
        <v>400</v>
      </c>
      <c r="H57" s="5"/>
      <c r="I57" s="29"/>
      <c r="J57" s="2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15" customHeight="1" x14ac:dyDescent="0.25">
      <c r="A58" s="58"/>
      <c r="B58" s="69"/>
      <c r="C58" s="36"/>
      <c r="D58" s="4" t="s">
        <v>12</v>
      </c>
      <c r="E58" s="5"/>
      <c r="F58" s="5"/>
      <c r="G58" s="29"/>
      <c r="H58" s="29"/>
      <c r="I58" s="29"/>
      <c r="J58" s="2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15.75" x14ac:dyDescent="0.25">
      <c r="A59" s="34"/>
      <c r="B59" s="48" t="s">
        <v>34</v>
      </c>
      <c r="C59" s="34"/>
      <c r="D59" s="4" t="s">
        <v>10</v>
      </c>
      <c r="E59" s="6">
        <f>SUM(E60:E61)</f>
        <v>21360.101499999997</v>
      </c>
      <c r="F59" s="6">
        <f>SUM(F60:F61)</f>
        <v>7918.2540000000017</v>
      </c>
      <c r="G59" s="5">
        <f>SUM(G60:G61)</f>
        <v>13334.28</v>
      </c>
      <c r="H59" s="5">
        <f>SUM(H60:H61)</f>
        <v>3100</v>
      </c>
      <c r="I59" s="5">
        <f>SUM(I60:I61)</f>
        <v>370</v>
      </c>
      <c r="J59" s="3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15.75" x14ac:dyDescent="0.25">
      <c r="A60" s="35"/>
      <c r="B60" s="49"/>
      <c r="C60" s="35"/>
      <c r="D60" s="4" t="s">
        <v>11</v>
      </c>
      <c r="E60" s="6">
        <f>SUM(E9+E12+E15+E18+E21+E24+E27+E30+E33+E36+E39+E48+E42+E45)</f>
        <v>21360.101499999997</v>
      </c>
      <c r="F60" s="6">
        <f>SUM(F9+F12+F15+F18+F21+F24+F27+F30+F33+F36+F39+F48+F42+F45)</f>
        <v>7918.2540000000017</v>
      </c>
      <c r="G60" s="5">
        <f>SUM(G9+G12+G15+G18+G21+G24+G27+G30+G33+G36+G39+G48+G42+G45+G51+G54+G57)</f>
        <v>13334.28</v>
      </c>
      <c r="H60" s="5">
        <f>SUM(H9+H12+H15+H18+H21+H24+H27+H30+H33+H36+H39+H48+H42+H45+H51+H54+H57)</f>
        <v>3100</v>
      </c>
      <c r="I60" s="5">
        <f>SUM(I9+I12+I15+I18+I21+I24+I27+I30+I33+I36+I39+I48+I42+I45)</f>
        <v>370</v>
      </c>
      <c r="J60" s="3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5.75" x14ac:dyDescent="0.25">
      <c r="A61" s="36"/>
      <c r="B61" s="66"/>
      <c r="C61" s="36"/>
      <c r="D61" s="4" t="s">
        <v>12</v>
      </c>
      <c r="E61" s="5"/>
      <c r="F61" s="5"/>
      <c r="G61" s="3"/>
      <c r="H61" s="3"/>
      <c r="I61" s="3"/>
      <c r="J61" s="3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18.75" customHeight="1" x14ac:dyDescent="0.25">
      <c r="A62" s="70" t="s">
        <v>35</v>
      </c>
      <c r="B62" s="71"/>
      <c r="C62" s="71"/>
      <c r="D62" s="71"/>
      <c r="E62" s="71"/>
      <c r="F62" s="71"/>
      <c r="G62" s="71"/>
      <c r="H62" s="71"/>
      <c r="I62" s="71"/>
      <c r="J62" s="7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15.75" x14ac:dyDescent="0.25">
      <c r="A63" s="56" t="s">
        <v>36</v>
      </c>
      <c r="B63" s="50" t="s">
        <v>37</v>
      </c>
      <c r="C63" s="34"/>
      <c r="D63" s="4" t="s">
        <v>10</v>
      </c>
      <c r="E63" s="5">
        <f>SUM(E64:E65)</f>
        <v>2387.5750499999999</v>
      </c>
      <c r="F63" s="8">
        <f>SUM(F64:F65)</f>
        <v>1546.39176</v>
      </c>
      <c r="G63" s="8">
        <f>SUM(G64:G65)</f>
        <v>841.18328999999994</v>
      </c>
      <c r="H63" s="5">
        <f>SUM(H64:H65)</f>
        <v>180</v>
      </c>
      <c r="I63" s="3"/>
      <c r="J63" s="34" t="s">
        <v>13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5.75" x14ac:dyDescent="0.25">
      <c r="A64" s="57"/>
      <c r="B64" s="51"/>
      <c r="C64" s="35"/>
      <c r="D64" s="4" t="s">
        <v>11</v>
      </c>
      <c r="E64" s="5">
        <f>SUM(F64:G64)</f>
        <v>59.160919999999997</v>
      </c>
      <c r="F64" s="8">
        <v>46.391759999999998</v>
      </c>
      <c r="G64" s="8">
        <v>12.769159999999999</v>
      </c>
      <c r="H64" s="5">
        <v>180</v>
      </c>
      <c r="I64" s="3"/>
      <c r="J64" s="3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.75" x14ac:dyDescent="0.25">
      <c r="A65" s="58"/>
      <c r="B65" s="52"/>
      <c r="C65" s="36"/>
      <c r="D65" s="4" t="s">
        <v>12</v>
      </c>
      <c r="E65" s="5">
        <f>SUM(F65:G65)</f>
        <v>2328.4141300000001</v>
      </c>
      <c r="F65" s="5">
        <v>1500</v>
      </c>
      <c r="G65" s="8">
        <v>828.41413</v>
      </c>
      <c r="H65" s="5"/>
      <c r="I65" s="3"/>
      <c r="J65" s="3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8.75" customHeight="1" x14ac:dyDescent="0.25">
      <c r="A66" s="59" t="s">
        <v>38</v>
      </c>
      <c r="B66" s="60"/>
      <c r="C66" s="60"/>
      <c r="D66" s="60"/>
      <c r="E66" s="60"/>
      <c r="F66" s="60"/>
      <c r="G66" s="60"/>
      <c r="H66" s="60"/>
      <c r="I66" s="60"/>
      <c r="J66" s="6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21.75" customHeight="1" x14ac:dyDescent="0.25">
      <c r="A67" s="56" t="s">
        <v>40</v>
      </c>
      <c r="B67" s="53" t="s">
        <v>41</v>
      </c>
      <c r="C67" s="34"/>
      <c r="D67" s="4" t="s">
        <v>10</v>
      </c>
      <c r="E67" s="8">
        <f>SUM(E68:E69)</f>
        <v>24458.656859999999</v>
      </c>
      <c r="F67" s="8">
        <f>SUM(F68:F69)</f>
        <v>24458.656859999999</v>
      </c>
      <c r="G67" s="3"/>
      <c r="H67" s="3"/>
      <c r="I67" s="3"/>
      <c r="J67" s="62" t="s">
        <v>39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25.5" customHeight="1" x14ac:dyDescent="0.25">
      <c r="A68" s="57"/>
      <c r="B68" s="54"/>
      <c r="C68" s="35"/>
      <c r="D68" s="4" t="s">
        <v>11</v>
      </c>
      <c r="E68" s="5"/>
      <c r="F68" s="5"/>
      <c r="G68" s="3"/>
      <c r="H68" s="3"/>
      <c r="I68" s="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24" customHeight="1" x14ac:dyDescent="0.25">
      <c r="A69" s="58"/>
      <c r="B69" s="55"/>
      <c r="C69" s="36"/>
      <c r="D69" s="4" t="s">
        <v>12</v>
      </c>
      <c r="E69" s="8">
        <f>SUM(F69:I69)</f>
        <v>24458.656859999999</v>
      </c>
      <c r="F69" s="8">
        <v>24458.656859999999</v>
      </c>
      <c r="G69" s="3"/>
      <c r="H69" s="3"/>
      <c r="I69" s="3"/>
      <c r="J69" s="6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8.75" customHeight="1" x14ac:dyDescent="0.25">
      <c r="A70" s="59" t="s">
        <v>42</v>
      </c>
      <c r="B70" s="60"/>
      <c r="C70" s="60"/>
      <c r="D70" s="60"/>
      <c r="E70" s="60"/>
      <c r="F70" s="60"/>
      <c r="G70" s="60"/>
      <c r="H70" s="60"/>
      <c r="I70" s="60"/>
      <c r="J70" s="6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7.100000000000001" customHeight="1" x14ac:dyDescent="0.25">
      <c r="A71" s="56" t="s">
        <v>43</v>
      </c>
      <c r="B71" s="50" t="s">
        <v>44</v>
      </c>
      <c r="C71" s="34"/>
      <c r="D71" s="4" t="s">
        <v>10</v>
      </c>
      <c r="E71" s="6"/>
      <c r="F71" s="5"/>
      <c r="G71" s="6"/>
      <c r="H71" s="5">
        <f>SUM(H72:H73)</f>
        <v>567.96999999999991</v>
      </c>
      <c r="I71" s="3"/>
      <c r="J71" s="34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7.100000000000001" customHeight="1" x14ac:dyDescent="0.25">
      <c r="A72" s="57"/>
      <c r="B72" s="46"/>
      <c r="C72" s="35"/>
      <c r="D72" s="4" t="s">
        <v>11</v>
      </c>
      <c r="E72" s="6"/>
      <c r="F72" s="5"/>
      <c r="G72" s="6"/>
      <c r="H72" s="6">
        <v>17.039100000000001</v>
      </c>
      <c r="I72" s="3"/>
      <c r="J72" s="3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7.100000000000001" customHeight="1" x14ac:dyDescent="0.25">
      <c r="A73" s="58"/>
      <c r="B73" s="47"/>
      <c r="C73" s="36"/>
      <c r="D73" s="4" t="s">
        <v>12</v>
      </c>
      <c r="E73" s="7"/>
      <c r="F73" s="3"/>
      <c r="G73" s="3"/>
      <c r="H73" s="6">
        <v>550.93089999999995</v>
      </c>
      <c r="I73" s="3"/>
      <c r="J73" s="3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7.100000000000001" customHeight="1" x14ac:dyDescent="0.25">
      <c r="A74" s="56" t="s">
        <v>45</v>
      </c>
      <c r="B74" s="50" t="s">
        <v>51</v>
      </c>
      <c r="C74" s="34"/>
      <c r="D74" s="4" t="s">
        <v>10</v>
      </c>
      <c r="E74" s="6"/>
      <c r="F74" s="5"/>
      <c r="G74" s="6"/>
      <c r="H74" s="6">
        <f>SUM(H75:H76)</f>
        <v>895.09399999999994</v>
      </c>
      <c r="I74" s="3"/>
      <c r="J74" s="34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7.100000000000001" customHeight="1" x14ac:dyDescent="0.25">
      <c r="A75" s="57"/>
      <c r="B75" s="46"/>
      <c r="C75" s="35"/>
      <c r="D75" s="4" t="s">
        <v>11</v>
      </c>
      <c r="E75" s="6"/>
      <c r="F75" s="5"/>
      <c r="G75" s="6"/>
      <c r="H75" s="6">
        <v>26.852820000000001</v>
      </c>
      <c r="I75" s="3"/>
      <c r="J75" s="3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7.100000000000001" customHeight="1" x14ac:dyDescent="0.25">
      <c r="A76" s="58"/>
      <c r="B76" s="47"/>
      <c r="C76" s="36"/>
      <c r="D76" s="4" t="s">
        <v>12</v>
      </c>
      <c r="E76" s="6"/>
      <c r="F76" s="3"/>
      <c r="G76" s="3"/>
      <c r="H76" s="8">
        <v>868.24117999999999</v>
      </c>
      <c r="I76" s="3"/>
      <c r="J76" s="3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7.100000000000001" customHeight="1" x14ac:dyDescent="0.25">
      <c r="A77" s="56" t="s">
        <v>46</v>
      </c>
      <c r="B77" s="50" t="s">
        <v>52</v>
      </c>
      <c r="C77" s="34"/>
      <c r="D77" s="4" t="s">
        <v>10</v>
      </c>
      <c r="E77" s="6"/>
      <c r="F77" s="5"/>
      <c r="G77" s="6"/>
      <c r="H77" s="6">
        <f>SUM(H78:H79)</f>
        <v>3941.3119999999999</v>
      </c>
      <c r="I77" s="3"/>
      <c r="J77" s="34" t="s">
        <v>13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7.100000000000001" customHeight="1" x14ac:dyDescent="0.25">
      <c r="A78" s="57"/>
      <c r="B78" s="46"/>
      <c r="C78" s="35"/>
      <c r="D78" s="4" t="s">
        <v>11</v>
      </c>
      <c r="E78" s="6"/>
      <c r="F78" s="5"/>
      <c r="G78" s="6"/>
      <c r="H78" s="6">
        <v>118.23936</v>
      </c>
      <c r="I78" s="3"/>
      <c r="J78" s="3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17.100000000000001" customHeight="1" x14ac:dyDescent="0.25">
      <c r="A79" s="58"/>
      <c r="B79" s="47"/>
      <c r="C79" s="36"/>
      <c r="D79" s="4" t="s">
        <v>12</v>
      </c>
      <c r="E79" s="6"/>
      <c r="F79" s="3"/>
      <c r="G79" s="3"/>
      <c r="H79" s="6">
        <v>3823.0726399999999</v>
      </c>
      <c r="I79" s="3"/>
      <c r="J79" s="36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24" customHeight="1" x14ac:dyDescent="0.25">
      <c r="A80" s="56" t="s">
        <v>47</v>
      </c>
      <c r="B80" s="42" t="s">
        <v>75</v>
      </c>
      <c r="C80" s="34"/>
      <c r="D80" s="4" t="s">
        <v>10</v>
      </c>
      <c r="E80" s="6"/>
      <c r="F80" s="33"/>
      <c r="G80" s="33"/>
      <c r="H80" s="6"/>
      <c r="I80" s="33">
        <f>SUM(I81:I82)</f>
        <v>17409.07</v>
      </c>
      <c r="J80" s="34" t="s">
        <v>13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24" customHeight="1" x14ac:dyDescent="0.25">
      <c r="A81" s="57"/>
      <c r="B81" s="43"/>
      <c r="C81" s="35"/>
      <c r="D81" s="4" t="s">
        <v>11</v>
      </c>
      <c r="E81" s="6"/>
      <c r="F81" s="33"/>
      <c r="G81" s="33"/>
      <c r="H81" s="6"/>
      <c r="I81" s="33">
        <v>17409.07</v>
      </c>
      <c r="J81" s="3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24" customHeight="1" x14ac:dyDescent="0.25">
      <c r="A82" s="58"/>
      <c r="B82" s="44"/>
      <c r="C82" s="36"/>
      <c r="D82" s="4" t="s">
        <v>12</v>
      </c>
      <c r="E82" s="6"/>
      <c r="F82" s="33"/>
      <c r="G82" s="33"/>
      <c r="H82" s="6"/>
      <c r="I82" s="33"/>
      <c r="J82" s="3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7.100000000000001" customHeight="1" x14ac:dyDescent="0.25">
      <c r="A83" s="56" t="s">
        <v>48</v>
      </c>
      <c r="B83" s="50" t="s">
        <v>53</v>
      </c>
      <c r="C83" s="34"/>
      <c r="D83" s="4" t="s">
        <v>10</v>
      </c>
      <c r="E83" s="5"/>
      <c r="F83" s="5"/>
      <c r="G83" s="7"/>
      <c r="H83" s="5"/>
      <c r="I83" s="3"/>
      <c r="J83" s="34" t="s">
        <v>13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7.100000000000001" customHeight="1" x14ac:dyDescent="0.25">
      <c r="A84" s="57"/>
      <c r="B84" s="51"/>
      <c r="C84" s="35"/>
      <c r="D84" s="4" t="s">
        <v>11</v>
      </c>
      <c r="E84" s="5"/>
      <c r="F84" s="5"/>
      <c r="G84" s="7"/>
      <c r="H84" s="5"/>
      <c r="I84" s="3"/>
      <c r="J84" s="3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17.100000000000001" customHeight="1" x14ac:dyDescent="0.25">
      <c r="A85" s="58"/>
      <c r="B85" s="52"/>
      <c r="C85" s="36"/>
      <c r="D85" s="4" t="s">
        <v>12</v>
      </c>
      <c r="E85" s="5"/>
      <c r="F85" s="3"/>
      <c r="G85" s="3"/>
      <c r="H85" s="5"/>
      <c r="I85" s="3"/>
      <c r="J85" s="3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15" customHeight="1" x14ac:dyDescent="0.25">
      <c r="A86" s="56" t="s">
        <v>49</v>
      </c>
      <c r="B86" s="53" t="s">
        <v>54</v>
      </c>
      <c r="C86" s="34"/>
      <c r="D86" s="4" t="s">
        <v>10</v>
      </c>
      <c r="E86" s="5">
        <f>SUM(E87:E89)</f>
        <v>289056.04000000004</v>
      </c>
      <c r="F86" s="5"/>
      <c r="G86" s="5">
        <f>SUM(G87:G89)</f>
        <v>150000</v>
      </c>
      <c r="H86" s="5">
        <f>SUM(H87:H89)</f>
        <v>34528.020000000004</v>
      </c>
      <c r="I86" s="5">
        <f>SUM(I87:I89)</f>
        <v>104528.02</v>
      </c>
      <c r="J86" s="34" t="s">
        <v>13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15" customHeight="1" x14ac:dyDescent="0.25">
      <c r="A87" s="57"/>
      <c r="B87" s="54"/>
      <c r="C87" s="35"/>
      <c r="D87" s="4" t="s">
        <v>11</v>
      </c>
      <c r="E87" s="5"/>
      <c r="F87" s="5"/>
      <c r="G87" s="5"/>
      <c r="H87" s="5"/>
      <c r="I87" s="5"/>
      <c r="J87" s="3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15" customHeight="1" x14ac:dyDescent="0.25">
      <c r="A88" s="57"/>
      <c r="B88" s="54"/>
      <c r="C88" s="35"/>
      <c r="D88" s="4" t="s">
        <v>12</v>
      </c>
      <c r="E88" s="5">
        <f>SUM(F88:I88)</f>
        <v>5781.1207799999993</v>
      </c>
      <c r="F88" s="3"/>
      <c r="G88" s="5">
        <v>3000</v>
      </c>
      <c r="H88" s="5">
        <v>690.56038000000001</v>
      </c>
      <c r="I88" s="5">
        <v>2090.5603999999998</v>
      </c>
      <c r="J88" s="3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15" customHeight="1" x14ac:dyDescent="0.25">
      <c r="A89" s="58"/>
      <c r="B89" s="55"/>
      <c r="C89" s="36"/>
      <c r="D89" s="4" t="s">
        <v>55</v>
      </c>
      <c r="E89" s="5">
        <f>SUM(F89:I89)</f>
        <v>283274.91922000004</v>
      </c>
      <c r="F89" s="3"/>
      <c r="G89" s="5">
        <v>147000</v>
      </c>
      <c r="H89" s="5">
        <v>33837.459620000001</v>
      </c>
      <c r="I89" s="5">
        <v>102437.4596</v>
      </c>
      <c r="J89" s="3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17.100000000000001" customHeight="1" x14ac:dyDescent="0.25">
      <c r="A90" s="56" t="s">
        <v>50</v>
      </c>
      <c r="B90" s="50" t="s">
        <v>66</v>
      </c>
      <c r="C90" s="34"/>
      <c r="D90" s="4" t="s">
        <v>10</v>
      </c>
      <c r="E90" s="5"/>
      <c r="F90" s="5"/>
      <c r="G90" s="7"/>
      <c r="H90" s="6">
        <f>SUM(H91:H92)</f>
        <v>10556.665999999999</v>
      </c>
      <c r="I90" s="3"/>
      <c r="J90" s="34" t="s">
        <v>13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7.100000000000001" customHeight="1" x14ac:dyDescent="0.25">
      <c r="A91" s="57"/>
      <c r="B91" s="51"/>
      <c r="C91" s="35"/>
      <c r="D91" s="4" t="s">
        <v>11</v>
      </c>
      <c r="E91" s="5"/>
      <c r="F91" s="5"/>
      <c r="G91" s="7"/>
      <c r="H91" s="5">
        <v>316.69997999999998</v>
      </c>
      <c r="I91" s="3"/>
      <c r="J91" s="3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7.100000000000001" customHeight="1" x14ac:dyDescent="0.25">
      <c r="A92" s="58"/>
      <c r="B92" s="52"/>
      <c r="C92" s="36"/>
      <c r="D92" s="4" t="s">
        <v>12</v>
      </c>
      <c r="E92" s="5"/>
      <c r="F92" s="3"/>
      <c r="G92" s="3"/>
      <c r="H92" s="6">
        <v>10239.96602</v>
      </c>
      <c r="I92" s="3"/>
      <c r="J92" s="3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21.95" customHeight="1" x14ac:dyDescent="0.25">
      <c r="A93" s="56" t="s">
        <v>74</v>
      </c>
      <c r="B93" s="42" t="s">
        <v>70</v>
      </c>
      <c r="C93" s="34"/>
      <c r="D93" s="4" t="s">
        <v>10</v>
      </c>
      <c r="E93" s="5"/>
      <c r="F93" s="5"/>
      <c r="G93" s="7"/>
      <c r="H93" s="6">
        <f>SUM(H94:H95)</f>
        <v>12915.243999999999</v>
      </c>
      <c r="I93" s="5"/>
      <c r="J93" s="34" t="s">
        <v>13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21.95" customHeight="1" x14ac:dyDescent="0.25">
      <c r="A94" s="57"/>
      <c r="B94" s="43"/>
      <c r="C94" s="35"/>
      <c r="D94" s="4" t="s">
        <v>11</v>
      </c>
      <c r="E94" s="5"/>
      <c r="F94" s="5"/>
      <c r="G94" s="7"/>
      <c r="H94" s="6">
        <v>387.45731999999998</v>
      </c>
      <c r="I94" s="5"/>
      <c r="J94" s="3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21.95" customHeight="1" x14ac:dyDescent="0.25">
      <c r="A95" s="58"/>
      <c r="B95" s="44"/>
      <c r="C95" s="36"/>
      <c r="D95" s="4" t="s">
        <v>12</v>
      </c>
      <c r="E95" s="5"/>
      <c r="F95" s="3"/>
      <c r="G95" s="3"/>
      <c r="H95" s="6">
        <v>12527.786679999999</v>
      </c>
      <c r="I95" s="5"/>
      <c r="J95" s="3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5" customHeight="1" x14ac:dyDescent="0.25">
      <c r="A96" s="34"/>
      <c r="B96" s="45" t="s">
        <v>56</v>
      </c>
      <c r="C96" s="34"/>
      <c r="D96" s="4" t="s">
        <v>10</v>
      </c>
      <c r="E96" s="5">
        <f>SUM(E97:E99)</f>
        <v>317066.03742000007</v>
      </c>
      <c r="F96" s="5"/>
      <c r="G96" s="5">
        <f>SUM(G97:G99)</f>
        <v>150000</v>
      </c>
      <c r="H96" s="5">
        <f>SUM(H97:H99)</f>
        <v>63404.305999999997</v>
      </c>
      <c r="I96" s="5">
        <f>SUM(I97:I99)</f>
        <v>121937.09</v>
      </c>
      <c r="J96" s="3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5" customHeight="1" x14ac:dyDescent="0.25">
      <c r="A97" s="35"/>
      <c r="B97" s="46"/>
      <c r="C97" s="35"/>
      <c r="D97" s="4" t="s">
        <v>11</v>
      </c>
      <c r="E97" s="5"/>
      <c r="F97" s="7"/>
      <c r="G97" s="5"/>
      <c r="H97" s="6">
        <f>H72+H75+H78+H91+H94</f>
        <v>866.28857999999991</v>
      </c>
      <c r="I97" s="5">
        <f>I81</f>
        <v>17409.07</v>
      </c>
      <c r="J97" s="3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15" customHeight="1" x14ac:dyDescent="0.25">
      <c r="A98" s="35"/>
      <c r="B98" s="46"/>
      <c r="C98" s="35"/>
      <c r="D98" s="4" t="s">
        <v>12</v>
      </c>
      <c r="E98" s="7">
        <f>SUM(G98:I98)</f>
        <v>33791.118199999997</v>
      </c>
      <c r="F98" s="7"/>
      <c r="G98" s="5">
        <f>SUM(G73+G76+G79+G85+G88+G92+G95)</f>
        <v>3000</v>
      </c>
      <c r="H98" s="5">
        <f>SUM(H73+H76+H79+H85+H88+H92+H95)</f>
        <v>28700.557799999999</v>
      </c>
      <c r="I98" s="5">
        <f>SUM(I73+I76+I79+I85+I88+I92+I95)</f>
        <v>2090.5603999999998</v>
      </c>
      <c r="J98" s="3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15" customHeight="1" x14ac:dyDescent="0.25">
      <c r="A99" s="36"/>
      <c r="B99" s="47"/>
      <c r="C99" s="36"/>
      <c r="D99" s="4" t="s">
        <v>55</v>
      </c>
      <c r="E99" s="5">
        <f>SUM(G99:I99)</f>
        <v>283274.91922000004</v>
      </c>
      <c r="F99" s="5"/>
      <c r="G99" s="5">
        <f>SUM(G89)</f>
        <v>147000</v>
      </c>
      <c r="H99" s="5">
        <f>SUM(H89)</f>
        <v>33837.459620000001</v>
      </c>
      <c r="I99" s="5">
        <f>SUM(I89)</f>
        <v>102437.4596</v>
      </c>
      <c r="J99" s="3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15" customHeight="1" x14ac:dyDescent="0.25">
      <c r="A100" s="34"/>
      <c r="B100" s="48" t="s">
        <v>57</v>
      </c>
      <c r="C100" s="34"/>
      <c r="D100" s="11" t="s">
        <v>10</v>
      </c>
      <c r="E100" s="10">
        <f>SUM(F100:I100)</f>
        <v>387090.16191000002</v>
      </c>
      <c r="F100" s="10">
        <f>SUM(F101:F103)</f>
        <v>33923.302620000002</v>
      </c>
      <c r="G100" s="10">
        <f>SUM(G101:G103)</f>
        <v>164175.46328999999</v>
      </c>
      <c r="H100" s="30">
        <f>SUM(H101:H103)</f>
        <v>66684.306000000011</v>
      </c>
      <c r="I100" s="9">
        <f>SUM(I101:I103)</f>
        <v>122307.09</v>
      </c>
      <c r="J100" s="3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15" customHeight="1" x14ac:dyDescent="0.25">
      <c r="A101" s="35"/>
      <c r="B101" s="49"/>
      <c r="C101" s="35"/>
      <c r="D101" s="11" t="s">
        <v>11</v>
      </c>
      <c r="E101" s="16">
        <f>SUM(F101:I101)</f>
        <v>43237.053500000002</v>
      </c>
      <c r="F101" s="10">
        <f t="shared" ref="F101:I102" si="1">SUM(F60+F68+F64+F97)</f>
        <v>7964.6457600000022</v>
      </c>
      <c r="G101" s="10">
        <f t="shared" si="1"/>
        <v>13347.04916</v>
      </c>
      <c r="H101" s="10">
        <f t="shared" si="1"/>
        <v>4146.2885800000004</v>
      </c>
      <c r="I101" s="9">
        <f t="shared" si="1"/>
        <v>17779.07</v>
      </c>
      <c r="J101" s="35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15" customHeight="1" x14ac:dyDescent="0.25">
      <c r="A102" s="35"/>
      <c r="B102" s="49"/>
      <c r="C102" s="35"/>
      <c r="D102" s="11" t="s">
        <v>12</v>
      </c>
      <c r="E102" s="10">
        <f>SUM(F102:I102)</f>
        <v>60578.189190000005</v>
      </c>
      <c r="F102" s="10">
        <f t="shared" si="1"/>
        <v>25958.656859999999</v>
      </c>
      <c r="G102" s="10">
        <f t="shared" si="1"/>
        <v>3828.4141300000001</v>
      </c>
      <c r="H102" s="16">
        <f t="shared" si="1"/>
        <v>28700.557799999999</v>
      </c>
      <c r="I102" s="16">
        <f t="shared" si="1"/>
        <v>2090.5603999999998</v>
      </c>
      <c r="J102" s="3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15" customHeight="1" x14ac:dyDescent="0.25">
      <c r="A103" s="35"/>
      <c r="B103" s="49"/>
      <c r="C103" s="35"/>
      <c r="D103" s="12" t="s">
        <v>55</v>
      </c>
      <c r="E103" s="10">
        <f>SUM(F103:I103)</f>
        <v>283274.91922000004</v>
      </c>
      <c r="F103" s="17"/>
      <c r="G103" s="17">
        <f>SUM(G99)</f>
        <v>147000</v>
      </c>
      <c r="H103" s="32">
        <f>SUM(H99)</f>
        <v>33837.459620000001</v>
      </c>
      <c r="I103" s="31">
        <f>SUM(I99)</f>
        <v>102437.4596</v>
      </c>
      <c r="J103" s="3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.75" x14ac:dyDescent="0.25">
      <c r="A104" s="14"/>
      <c r="B104" s="14"/>
      <c r="C104" s="14"/>
      <c r="D104" s="14"/>
      <c r="E104" s="15"/>
      <c r="F104" s="14"/>
      <c r="G104" s="14"/>
      <c r="H104" s="14"/>
      <c r="I104" s="14"/>
      <c r="J104" s="1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"/>
      <c r="Y304" s="1"/>
      <c r="Z304" s="1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"/>
      <c r="Y305" s="1"/>
      <c r="Z305" s="1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"/>
      <c r="Y306" s="1"/>
      <c r="Z306" s="1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"/>
      <c r="Y307" s="1"/>
      <c r="Z307" s="1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"/>
      <c r="Y308" s="1"/>
      <c r="Z308" s="1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"/>
      <c r="Y309" s="1"/>
      <c r="Z309" s="1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"/>
      <c r="Y310" s="1"/>
      <c r="Z310" s="1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"/>
      <c r="Y311" s="1"/>
      <c r="Z311" s="1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"/>
      <c r="Y312" s="1"/>
      <c r="Z312" s="1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"/>
      <c r="Y313" s="1"/>
      <c r="Z313" s="1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1"/>
      <c r="Z314" s="1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</sheetData>
  <mergeCells count="134"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  <mergeCell ref="J14:J16"/>
    <mergeCell ref="C14:C16"/>
    <mergeCell ref="B14:B16"/>
    <mergeCell ref="A14:A16"/>
    <mergeCell ref="A11:A13"/>
    <mergeCell ref="B11:B13"/>
    <mergeCell ref="C11:C13"/>
    <mergeCell ref="J11:J13"/>
    <mergeCell ref="A17:A19"/>
    <mergeCell ref="B17:B19"/>
    <mergeCell ref="C17:C19"/>
    <mergeCell ref="J17:J19"/>
    <mergeCell ref="A20:A22"/>
    <mergeCell ref="B20:B22"/>
    <mergeCell ref="C20:C22"/>
    <mergeCell ref="J20:J22"/>
    <mergeCell ref="A29:A31"/>
    <mergeCell ref="B29:B31"/>
    <mergeCell ref="C29:C31"/>
    <mergeCell ref="J29:J31"/>
    <mergeCell ref="A23:A25"/>
    <mergeCell ref="B23:B25"/>
    <mergeCell ref="C23:C25"/>
    <mergeCell ref="J23:J25"/>
    <mergeCell ref="J26:J28"/>
    <mergeCell ref="A26:A28"/>
    <mergeCell ref="B26:B28"/>
    <mergeCell ref="C26:C28"/>
    <mergeCell ref="J53:J55"/>
    <mergeCell ref="A38:A40"/>
    <mergeCell ref="B38:B40"/>
    <mergeCell ref="C38:C40"/>
    <mergeCell ref="J38:J40"/>
    <mergeCell ref="A62:J62"/>
    <mergeCell ref="J32:J34"/>
    <mergeCell ref="A32:A34"/>
    <mergeCell ref="B32:B34"/>
    <mergeCell ref="C32:C34"/>
    <mergeCell ref="A35:A37"/>
    <mergeCell ref="B35:B37"/>
    <mergeCell ref="C35:C37"/>
    <mergeCell ref="J35:J37"/>
    <mergeCell ref="A50:A52"/>
    <mergeCell ref="B50:B52"/>
    <mergeCell ref="C50:C52"/>
    <mergeCell ref="J50:J52"/>
    <mergeCell ref="A56:A58"/>
    <mergeCell ref="B56:B58"/>
    <mergeCell ref="C56:C58"/>
    <mergeCell ref="C80:C82"/>
    <mergeCell ref="A63:A65"/>
    <mergeCell ref="B63:B65"/>
    <mergeCell ref="C63:C65"/>
    <mergeCell ref="J63:J65"/>
    <mergeCell ref="A41:A43"/>
    <mergeCell ref="B41:B43"/>
    <mergeCell ref="C41:C43"/>
    <mergeCell ref="J41:J43"/>
    <mergeCell ref="A47:A49"/>
    <mergeCell ref="B47:B49"/>
    <mergeCell ref="C47:C49"/>
    <mergeCell ref="J47:J49"/>
    <mergeCell ref="A59:A61"/>
    <mergeCell ref="B59:B61"/>
    <mergeCell ref="C59:C61"/>
    <mergeCell ref="J59:J61"/>
    <mergeCell ref="A44:A46"/>
    <mergeCell ref="B44:B46"/>
    <mergeCell ref="C44:C46"/>
    <mergeCell ref="J44:J46"/>
    <mergeCell ref="A53:A55"/>
    <mergeCell ref="B53:B55"/>
    <mergeCell ref="C53:C55"/>
    <mergeCell ref="J86:J89"/>
    <mergeCell ref="A66:J66"/>
    <mergeCell ref="A71:A73"/>
    <mergeCell ref="J90:J92"/>
    <mergeCell ref="J93:J95"/>
    <mergeCell ref="B90:B92"/>
    <mergeCell ref="C90:C92"/>
    <mergeCell ref="J74:J76"/>
    <mergeCell ref="J77:J79"/>
    <mergeCell ref="A74:A76"/>
    <mergeCell ref="A77:A79"/>
    <mergeCell ref="C74:C76"/>
    <mergeCell ref="B74:B76"/>
    <mergeCell ref="B71:B73"/>
    <mergeCell ref="C71:C73"/>
    <mergeCell ref="A67:A69"/>
    <mergeCell ref="B67:B69"/>
    <mergeCell ref="C67:C69"/>
    <mergeCell ref="J67:J69"/>
    <mergeCell ref="A70:J70"/>
    <mergeCell ref="J71:J73"/>
    <mergeCell ref="A90:A92"/>
    <mergeCell ref="A80:A82"/>
    <mergeCell ref="B80:B82"/>
    <mergeCell ref="J80:J82"/>
    <mergeCell ref="J96:J99"/>
    <mergeCell ref="J100:J103"/>
    <mergeCell ref="B1:J1"/>
    <mergeCell ref="I2:J2"/>
    <mergeCell ref="B3:J3"/>
    <mergeCell ref="B93:B95"/>
    <mergeCell ref="C93:C95"/>
    <mergeCell ref="A96:A99"/>
    <mergeCell ref="B96:B99"/>
    <mergeCell ref="C96:C99"/>
    <mergeCell ref="A100:A103"/>
    <mergeCell ref="B100:B103"/>
    <mergeCell ref="C100:C103"/>
    <mergeCell ref="B77:B79"/>
    <mergeCell ref="C77:C79"/>
    <mergeCell ref="B83:B85"/>
    <mergeCell ref="C83:C85"/>
    <mergeCell ref="B86:B89"/>
    <mergeCell ref="C86:C89"/>
    <mergeCell ref="A83:A85"/>
    <mergeCell ref="A86:A89"/>
    <mergeCell ref="A93:A95"/>
    <mergeCell ref="J83:J85"/>
  </mergeCells>
  <pageMargins left="0.7" right="0.7" top="0.75" bottom="0.75" header="0.3" footer="0.3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2021-10-15T07:48:21Z</dcterms:modified>
</cp:coreProperties>
</file>